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focellab.sharepoint.com/sites/Infocell/Delade dokument/General/Exceldagarna_2025/Dag 2 pass 1 spår 1 - Microsoft Copilot i Excel T/"/>
    </mc:Choice>
  </mc:AlternateContent>
  <xr:revisionPtr revIDLastSave="28" documentId="109_{2A9324D5-52D2-4037-8B81-0E8894C252CD}" xr6:coauthVersionLast="47" xr6:coauthVersionMax="47" xr10:uidLastSave="{3C61B471-817E-4AEE-AF0C-98094817D27B}"/>
  <bookViews>
    <workbookView xWindow="38280" yWindow="-120" windowWidth="38640" windowHeight="21120" xr2:uid="{00000000-000D-0000-FFFF-FFFF00000000}"/>
  </bookViews>
  <sheets>
    <sheet name="Underlag" sheetId="1" r:id="rId1"/>
    <sheet name="Underlag (F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2" l="1"/>
  <c r="B52" i="1"/>
  <c r="D52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3" i="2"/>
</calcChain>
</file>

<file path=xl/sharedStrings.xml><?xml version="1.0" encoding="utf-8"?>
<sst xmlns="http://schemas.openxmlformats.org/spreadsheetml/2006/main" count="108" uniqueCount="12">
  <si>
    <t>Försäljning</t>
  </si>
  <si>
    <t>Avdelning</t>
  </si>
  <si>
    <t>Lön</t>
  </si>
  <si>
    <t>Produktion</t>
  </si>
  <si>
    <t>Inköp</t>
  </si>
  <si>
    <t>Administration</t>
  </si>
  <si>
    <t>Ekonomi</t>
  </si>
  <si>
    <t>HR</t>
  </si>
  <si>
    <t>Anst-ID</t>
  </si>
  <si>
    <t>Anst-Datum</t>
  </si>
  <si>
    <t>Ny lön</t>
  </si>
  <si>
    <t>Antal dagar anställd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</si>
</sst>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14" fontId="3" fillId="0" borderId="0" xfId="0" applyNumberFormat="1" applyFont="1"/>
    <xf numFmtId="3" fontId="3" fillId="0" borderId="0" xfId="0" applyNumberFormat="1" applyFont="1"/>
    <xf numFmtId="3" fontId="1" fillId="0" borderId="0" xfId="0" applyNumberFormat="1" applyFont="1"/>
    <xf numFmtId="3" fontId="0" fillId="0" borderId="0" xfId="0" applyNumberFormat="1"/>
    <xf numFmtId="2" fontId="0" fillId="0" borderId="0" xfId="0" applyNumberFormat="1"/>
    <xf numFmtId="0" fontId="4" fillId="0" borderId="0" xfId="0" applyFont="1"/>
    <xf numFmtId="3" fontId="4" fillId="0" borderId="0" xfId="0" applyNumberFormat="1" applyFont="1"/>
    <xf numFmtId="14" fontId="4" fillId="0" borderId="0" xfId="0" applyNumberFormat="1" applyFont="1"/>
  </cellXfs>
  <cellStyles count="1">
    <cellStyle name="Normal" xfId="0" builtinId="0"/>
  </cellStyles>
  <dxfs count="15">
    <dxf>
      <numFmt numFmtId="3" formatCode="#,##0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9" formatCode="yyyy/mm/d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9" formatCode="yyyy/mm/d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9" formatCode="yyyy/mm/dd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276226</xdr:colOff>
      <xdr:row>3</xdr:row>
      <xdr:rowOff>28575</xdr:rowOff>
    </xdr:from>
    <xdr:to>
      <xdr:col>14</xdr:col>
      <xdr:colOff>425451</xdr:colOff>
      <xdr:row>5</xdr:row>
      <xdr:rowOff>85725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010E2EF0-F3FA-58BA-ECE9-6B1079F9E9CE}"/>
            </a:ext>
          </a:extLst>
        </xdr:cNvPr>
        <xdr:cNvSpPr txBox="1"/>
      </xdr:nvSpPr>
      <xdr:spPr>
        <a:xfrm>
          <a:off x="5705476" y="571500"/>
          <a:ext cx="4416425" cy="419100"/>
        </a:xfrm>
        <a:prstGeom prst="rect">
          <a:avLst/>
        </a:prstGeom>
        <a:ln/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sv-SE" sz="1400" b="0" i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Skapa en kolum som räknar upp kolumnen Lön med 5%</a:t>
          </a:r>
          <a:endParaRPr lang="sv-SE" sz="1400">
            <a:solidFill>
              <a:schemeClr val="bg1"/>
            </a:solidFill>
          </a:endParaRPr>
        </a:p>
      </xdr:txBody>
    </xdr:sp>
    <xdr:clientData/>
  </xdr:twoCellAnchor>
  <xdr:twoCellAnchor>
    <xdr:from>
      <xdr:col>7</xdr:col>
      <xdr:colOff>282575</xdr:colOff>
      <xdr:row>7</xdr:row>
      <xdr:rowOff>9525</xdr:rowOff>
    </xdr:from>
    <xdr:to>
      <xdr:col>14</xdr:col>
      <xdr:colOff>447675</xdr:colOff>
      <xdr:row>10</xdr:row>
      <xdr:rowOff>114300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C2387FA4-FE98-4BBD-8559-87D8808C8A4A}"/>
            </a:ext>
          </a:extLst>
        </xdr:cNvPr>
        <xdr:cNvSpPr txBox="1"/>
      </xdr:nvSpPr>
      <xdr:spPr>
        <a:xfrm>
          <a:off x="5711825" y="1276350"/>
          <a:ext cx="4432300" cy="647700"/>
        </a:xfrm>
        <a:prstGeom prst="rect">
          <a:avLst/>
        </a:prstGeom>
        <a:ln/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sv-SE" sz="1400" b="0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Skapa en kolumn som räknar ut hur många dagar (per idag) varje person varit anställd.</a:t>
          </a:r>
          <a:endParaRPr lang="sv-SE" sz="1800">
            <a:solidFill>
              <a:schemeClr val="bg1"/>
            </a:solidFill>
          </a:endParaRPr>
        </a:p>
      </xdr:txBody>
    </xdr:sp>
    <xdr:clientData/>
  </xdr:twoCellAnchor>
  <xdr:twoCellAnchor>
    <xdr:from>
      <xdr:col>7</xdr:col>
      <xdr:colOff>285750</xdr:colOff>
      <xdr:row>12</xdr:row>
      <xdr:rowOff>28575</xdr:rowOff>
    </xdr:from>
    <xdr:to>
      <xdr:col>14</xdr:col>
      <xdr:colOff>447675</xdr:colOff>
      <xdr:row>15</xdr:row>
      <xdr:rowOff>130175</xdr:rowOff>
    </xdr:to>
    <xdr:sp macro="" textlink="">
      <xdr:nvSpPr>
        <xdr:cNvPr id="4" name="textruta 3">
          <a:extLst>
            <a:ext uri="{FF2B5EF4-FFF2-40B4-BE49-F238E27FC236}">
              <a16:creationId xmlns:a16="http://schemas.microsoft.com/office/drawing/2014/main" id="{A22E51DA-E24E-4932-B202-7E826B6E73C8}"/>
            </a:ext>
          </a:extLst>
        </xdr:cNvPr>
        <xdr:cNvSpPr txBox="1"/>
      </xdr:nvSpPr>
      <xdr:spPr>
        <a:xfrm>
          <a:off x="5715000" y="2200275"/>
          <a:ext cx="4429125" cy="644525"/>
        </a:xfrm>
        <a:prstGeom prst="rect">
          <a:avLst/>
        </a:prstGeom>
        <a:ln/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sv-SE" sz="1400" b="0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Skapa en summa för tabellen som visar medellön och antal anst-ID.</a:t>
          </a:r>
          <a:endParaRPr lang="sv-SE" sz="2400">
            <a:solidFill>
              <a:schemeClr val="bg1"/>
            </a:solidFill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43055A9-F7F4-4D1C-9351-E16EF27DD2C9}" name="tblPersonal" displayName="tblPersonal" ref="B2:E52" totalsRowCount="1" totalsRowDxfId="14">
  <autoFilter ref="B2:E51" xr:uid="{543055A9-F7F4-4D1C-9351-E16EF27DD2C9}"/>
  <tableColumns count="4">
    <tableColumn id="1" xr3:uid="{4B7CD213-912E-43C3-9749-C94E0C5CF35C}" name="Anst-ID" totalsRowFunction="count" dataDxfId="13" totalsRowDxfId="12"/>
    <tableColumn id="2" xr3:uid="{FFFC631D-C512-4DB2-ACF5-32DF8B0F7165}" name="Avdelning" dataDxfId="11" totalsRowDxfId="10"/>
    <tableColumn id="3" xr3:uid="{FBB9AA7C-B744-4B02-A080-C9ED76F48A8C}" name="Lön" totalsRowFunction="average" dataDxfId="9" totalsRowDxfId="8"/>
    <tableColumn id="4" xr3:uid="{DF339A5C-CCFE-40CA-A58E-BC8F1703D1AD}" name="Anst-Datum" dataDxfId="7" totalsRowDxfId="6"/>
  </tableColumns>
  <tableStyleInfo name="TableStyleMedium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3FD2247-1063-4F3A-AEDC-CDF8EA6BD7D3}" name="tblPersonal3" displayName="tblPersonal3" ref="B2:G51" totalsRowShown="0">
  <tableColumns count="6">
    <tableColumn id="1" xr3:uid="{2FF70915-6347-4D38-98EC-612134320EE2}" name="Anst-ID" dataDxfId="5"/>
    <tableColumn id="2" xr3:uid="{595BDCEF-3108-4195-ABDB-C5F19C62A80F}" name="Avdelning" dataDxfId="4"/>
    <tableColumn id="3" xr3:uid="{AA86E3C2-4344-464F-A34D-EAEC0339742E}" name="Lön" dataDxfId="3"/>
    <tableColumn id="4" xr3:uid="{26133889-92BF-4CAC-A1CC-28D3EE7EF66F}" name="Anst-Datum" dataDxfId="2"/>
    <tableColumn id="5" xr3:uid="{335A1BD1-F600-4F80-B6C7-C1BD1CEF4196}" name="Ny lön" dataDxfId="1">
      <calculatedColumnFormula>tblPersonal3[[#This Row],[Lön]]*1.05</calculatedColumnFormula>
    </tableColumn>
    <tableColumn id="6" xr3:uid="{4193C4AD-75DA-4C49-AE11-DE55E17A5769}" name="Antal dagar anställd" dataDxfId="0">
      <calculatedColumnFormula>DATEDIF(tblPersonal3[[#This Row],[Anst-Datum]],TODAY(),"d")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438" row="14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75C43920-333A-4063-B005-05C55A5ACD34}">
  <we:reference id="wa200001584" version="3.0.4.6" store="sv-SE" storeType="OMEX"/>
  <we:alternateReferences>
    <we:reference id="wa200001584" version="3.0.4.6" store="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2:E52"/>
  <sheetViews>
    <sheetView showGridLines="0" tabSelected="1" zoomScale="130" zoomScaleNormal="130" workbookViewId="0">
      <selection activeCell="D4" sqref="D4"/>
    </sheetView>
  </sheetViews>
  <sheetFormatPr defaultRowHeight="15" x14ac:dyDescent="0.25"/>
  <cols>
    <col min="1" max="1" width="3.5703125" customWidth="1"/>
    <col min="2" max="2" width="10.140625" customWidth="1"/>
    <col min="3" max="3" width="13.140625" customWidth="1"/>
    <col min="4" max="4" width="10.42578125" customWidth="1"/>
    <col min="5" max="5" width="14.5703125" customWidth="1"/>
    <col min="6" max="6" width="10.140625" customWidth="1"/>
    <col min="7" max="7" width="17" bestFit="1" customWidth="1"/>
    <col min="9" max="9" width="10.5703125" bestFit="1" customWidth="1"/>
  </cols>
  <sheetData>
    <row r="2" spans="1:5" x14ac:dyDescent="0.25">
      <c r="A2" s="1"/>
      <c r="B2" t="s">
        <v>8</v>
      </c>
      <c r="C2" t="s">
        <v>1</v>
      </c>
      <c r="D2" t="s">
        <v>2</v>
      </c>
      <c r="E2" t="s">
        <v>9</v>
      </c>
    </row>
    <row r="3" spans="1:5" x14ac:dyDescent="0.25">
      <c r="A3" s="2"/>
      <c r="B3" s="2">
        <v>1904805</v>
      </c>
      <c r="C3" s="2" t="s">
        <v>3</v>
      </c>
      <c r="D3" s="4">
        <v>33517</v>
      </c>
      <c r="E3" s="3">
        <v>43413</v>
      </c>
    </row>
    <row r="4" spans="1:5" x14ac:dyDescent="0.25">
      <c r="A4" s="2"/>
      <c r="B4" s="2">
        <v>1901642</v>
      </c>
      <c r="C4" s="2" t="s">
        <v>3</v>
      </c>
      <c r="D4" s="4">
        <v>48225</v>
      </c>
      <c r="E4" s="3">
        <v>41708</v>
      </c>
    </row>
    <row r="5" spans="1:5" x14ac:dyDescent="0.25">
      <c r="A5" s="2"/>
      <c r="B5" s="2">
        <v>1904841</v>
      </c>
      <c r="C5" s="2" t="s">
        <v>4</v>
      </c>
      <c r="D5" s="4">
        <v>43040</v>
      </c>
      <c r="E5" s="3">
        <v>42572</v>
      </c>
    </row>
    <row r="6" spans="1:5" x14ac:dyDescent="0.25">
      <c r="A6" s="2"/>
      <c r="B6" s="2">
        <v>1901001</v>
      </c>
      <c r="C6" s="2" t="s">
        <v>0</v>
      </c>
      <c r="D6" s="4">
        <v>35251</v>
      </c>
      <c r="E6" s="3">
        <v>43190</v>
      </c>
    </row>
    <row r="7" spans="1:5" x14ac:dyDescent="0.25">
      <c r="A7" s="2"/>
      <c r="B7" s="2">
        <v>1904387</v>
      </c>
      <c r="C7" s="2" t="s">
        <v>3</v>
      </c>
      <c r="D7" s="4">
        <v>33357</v>
      </c>
      <c r="E7" s="3">
        <v>41976</v>
      </c>
    </row>
    <row r="8" spans="1:5" x14ac:dyDescent="0.25">
      <c r="A8" s="2"/>
      <c r="B8" s="2">
        <v>1901309</v>
      </c>
      <c r="C8" s="2" t="s">
        <v>0</v>
      </c>
      <c r="D8" s="4">
        <v>44530</v>
      </c>
      <c r="E8" s="3">
        <v>37912</v>
      </c>
    </row>
    <row r="9" spans="1:5" x14ac:dyDescent="0.25">
      <c r="A9" s="2"/>
      <c r="B9" s="2">
        <v>1904630</v>
      </c>
      <c r="C9" s="2" t="s">
        <v>3</v>
      </c>
      <c r="D9" s="4">
        <v>40860</v>
      </c>
      <c r="E9" s="3">
        <v>43082</v>
      </c>
    </row>
    <row r="10" spans="1:5" x14ac:dyDescent="0.25">
      <c r="A10" s="2"/>
      <c r="B10" s="2">
        <v>1903783</v>
      </c>
      <c r="C10" s="2" t="s">
        <v>3</v>
      </c>
      <c r="D10" s="4">
        <v>35206</v>
      </c>
      <c r="E10" s="3">
        <v>36549</v>
      </c>
    </row>
    <row r="11" spans="1:5" x14ac:dyDescent="0.25">
      <c r="A11" s="2"/>
      <c r="B11" s="2">
        <v>1901551</v>
      </c>
      <c r="C11" s="2" t="s">
        <v>4</v>
      </c>
      <c r="D11" s="4">
        <v>40598</v>
      </c>
      <c r="E11" s="3">
        <v>41333</v>
      </c>
    </row>
    <row r="12" spans="1:5" x14ac:dyDescent="0.25">
      <c r="A12" s="2"/>
      <c r="B12" s="2">
        <v>1901507</v>
      </c>
      <c r="C12" s="2" t="s">
        <v>5</v>
      </c>
      <c r="D12" s="4">
        <v>32217</v>
      </c>
      <c r="E12" s="3">
        <v>42029</v>
      </c>
    </row>
    <row r="13" spans="1:5" x14ac:dyDescent="0.25">
      <c r="A13" s="2"/>
      <c r="B13" s="2">
        <v>1902535</v>
      </c>
      <c r="C13" s="2" t="s">
        <v>5</v>
      </c>
      <c r="D13" s="4">
        <v>39951</v>
      </c>
      <c r="E13" s="3">
        <v>40513</v>
      </c>
    </row>
    <row r="14" spans="1:5" x14ac:dyDescent="0.25">
      <c r="A14" s="2"/>
      <c r="B14" s="2">
        <v>1904905</v>
      </c>
      <c r="C14" s="2" t="s">
        <v>3</v>
      </c>
      <c r="D14" s="4">
        <v>42125</v>
      </c>
      <c r="E14" s="3">
        <v>43541</v>
      </c>
    </row>
    <row r="15" spans="1:5" x14ac:dyDescent="0.25">
      <c r="A15" s="2"/>
      <c r="B15" s="2">
        <v>1904969</v>
      </c>
      <c r="C15" s="2" t="s">
        <v>4</v>
      </c>
      <c r="D15" s="4">
        <v>43617</v>
      </c>
      <c r="E15" s="3">
        <v>45420</v>
      </c>
    </row>
    <row r="16" spans="1:5" x14ac:dyDescent="0.25">
      <c r="A16" s="2"/>
      <c r="B16" s="2">
        <v>1903002</v>
      </c>
      <c r="C16" s="2" t="s">
        <v>5</v>
      </c>
      <c r="D16" s="4">
        <v>32867</v>
      </c>
      <c r="E16" s="3">
        <v>43497</v>
      </c>
    </row>
    <row r="17" spans="1:5" x14ac:dyDescent="0.25">
      <c r="A17" s="2"/>
      <c r="B17" s="2">
        <v>1902689</v>
      </c>
      <c r="C17" s="2" t="s">
        <v>3</v>
      </c>
      <c r="D17" s="4">
        <v>41087</v>
      </c>
      <c r="E17" s="3">
        <v>35820</v>
      </c>
    </row>
    <row r="18" spans="1:5" x14ac:dyDescent="0.25">
      <c r="A18" s="2"/>
      <c r="B18" s="2">
        <v>1904055</v>
      </c>
      <c r="C18" s="2" t="s">
        <v>6</v>
      </c>
      <c r="D18" s="4">
        <v>49974</v>
      </c>
      <c r="E18" s="3">
        <v>36650</v>
      </c>
    </row>
    <row r="19" spans="1:5" x14ac:dyDescent="0.25">
      <c r="A19" s="2"/>
      <c r="B19" s="2">
        <v>1901696</v>
      </c>
      <c r="C19" s="2" t="s">
        <v>6</v>
      </c>
      <c r="D19" s="4">
        <v>43908</v>
      </c>
      <c r="E19" s="3">
        <v>41673</v>
      </c>
    </row>
    <row r="20" spans="1:5" x14ac:dyDescent="0.25">
      <c r="A20" s="2"/>
      <c r="B20" s="2">
        <v>1903085</v>
      </c>
      <c r="C20" s="2" t="s">
        <v>5</v>
      </c>
      <c r="D20" s="4">
        <v>45414</v>
      </c>
      <c r="E20" s="3">
        <v>40838</v>
      </c>
    </row>
    <row r="21" spans="1:5" x14ac:dyDescent="0.25">
      <c r="A21" s="2"/>
      <c r="B21" s="2">
        <v>1902725</v>
      </c>
      <c r="C21" s="2" t="s">
        <v>7</v>
      </c>
      <c r="D21" s="4">
        <v>47661</v>
      </c>
      <c r="E21" s="3">
        <v>44631</v>
      </c>
    </row>
    <row r="22" spans="1:5" x14ac:dyDescent="0.25">
      <c r="A22" s="2"/>
      <c r="B22" s="2">
        <v>1904489</v>
      </c>
      <c r="C22" s="2" t="s">
        <v>3</v>
      </c>
      <c r="D22" s="4">
        <v>36198</v>
      </c>
      <c r="E22" s="3">
        <v>43141</v>
      </c>
    </row>
    <row r="23" spans="1:5" x14ac:dyDescent="0.25">
      <c r="A23" s="2"/>
      <c r="B23" s="2">
        <v>1903292</v>
      </c>
      <c r="C23" s="2" t="s">
        <v>3</v>
      </c>
      <c r="D23" s="4">
        <v>46577</v>
      </c>
      <c r="E23" s="3">
        <v>45100</v>
      </c>
    </row>
    <row r="24" spans="1:5" x14ac:dyDescent="0.25">
      <c r="A24" s="2"/>
      <c r="B24" s="2">
        <v>1904703</v>
      </c>
      <c r="C24" s="2" t="s">
        <v>0</v>
      </c>
      <c r="D24" s="4">
        <v>41129</v>
      </c>
      <c r="E24" s="3">
        <v>35815</v>
      </c>
    </row>
    <row r="25" spans="1:5" x14ac:dyDescent="0.25">
      <c r="A25" s="2"/>
      <c r="B25" s="2">
        <v>1903284</v>
      </c>
      <c r="C25" s="2" t="s">
        <v>3</v>
      </c>
      <c r="D25" s="4">
        <v>35966</v>
      </c>
      <c r="E25" s="3">
        <v>45215</v>
      </c>
    </row>
    <row r="26" spans="1:5" x14ac:dyDescent="0.25">
      <c r="A26" s="2"/>
      <c r="B26" s="2">
        <v>1904560</v>
      </c>
      <c r="C26" s="2" t="s">
        <v>7</v>
      </c>
      <c r="D26" s="4">
        <v>44892</v>
      </c>
      <c r="E26" s="3">
        <v>44141</v>
      </c>
    </row>
    <row r="27" spans="1:5" x14ac:dyDescent="0.25">
      <c r="A27" s="2"/>
      <c r="B27" s="2">
        <v>1901875</v>
      </c>
      <c r="C27" s="2" t="s">
        <v>6</v>
      </c>
      <c r="D27" s="4">
        <v>45494</v>
      </c>
      <c r="E27" s="3">
        <v>45197</v>
      </c>
    </row>
    <row r="28" spans="1:5" x14ac:dyDescent="0.25">
      <c r="A28" s="2"/>
      <c r="B28" s="2">
        <v>1902252</v>
      </c>
      <c r="C28" s="2" t="s">
        <v>3</v>
      </c>
      <c r="D28" s="4">
        <v>44192</v>
      </c>
      <c r="E28" s="3">
        <v>36646</v>
      </c>
    </row>
    <row r="29" spans="1:5" x14ac:dyDescent="0.25">
      <c r="A29" s="2"/>
      <c r="B29" s="2">
        <v>1901575</v>
      </c>
      <c r="C29" s="2" t="s">
        <v>5</v>
      </c>
      <c r="D29" s="4">
        <v>35683</v>
      </c>
      <c r="E29" s="3">
        <v>43894</v>
      </c>
    </row>
    <row r="30" spans="1:5" x14ac:dyDescent="0.25">
      <c r="A30" s="2"/>
      <c r="B30" s="2">
        <v>1902593</v>
      </c>
      <c r="C30" s="2" t="s">
        <v>0</v>
      </c>
      <c r="D30" s="4">
        <v>33954</v>
      </c>
      <c r="E30" s="3">
        <v>45084</v>
      </c>
    </row>
    <row r="31" spans="1:5" x14ac:dyDescent="0.25">
      <c r="A31" s="2"/>
      <c r="B31" s="2">
        <v>1902849</v>
      </c>
      <c r="C31" s="2" t="s">
        <v>3</v>
      </c>
      <c r="D31" s="4">
        <v>32137</v>
      </c>
      <c r="E31" s="3">
        <v>41223</v>
      </c>
    </row>
    <row r="32" spans="1:5" x14ac:dyDescent="0.25">
      <c r="A32" s="2"/>
      <c r="B32" s="2">
        <v>1904330</v>
      </c>
      <c r="C32" s="2" t="s">
        <v>6</v>
      </c>
      <c r="D32" s="4">
        <v>47542</v>
      </c>
      <c r="E32" s="3">
        <v>36720</v>
      </c>
    </row>
    <row r="33" spans="1:5" x14ac:dyDescent="0.25">
      <c r="A33" s="2"/>
      <c r="B33" s="2">
        <v>1902007</v>
      </c>
      <c r="C33" s="2" t="s">
        <v>3</v>
      </c>
      <c r="D33" s="4">
        <v>40396</v>
      </c>
      <c r="E33" s="3">
        <v>43334</v>
      </c>
    </row>
    <row r="34" spans="1:5" x14ac:dyDescent="0.25">
      <c r="A34" s="2"/>
      <c r="B34" s="2">
        <v>1903174</v>
      </c>
      <c r="C34" s="2" t="s">
        <v>0</v>
      </c>
      <c r="D34" s="4">
        <v>40962</v>
      </c>
      <c r="E34" s="3">
        <v>38492</v>
      </c>
    </row>
    <row r="35" spans="1:5" x14ac:dyDescent="0.25">
      <c r="A35" s="2"/>
      <c r="B35" s="2">
        <v>1901681</v>
      </c>
      <c r="C35" s="2" t="s">
        <v>6</v>
      </c>
      <c r="D35" s="4">
        <v>35930</v>
      </c>
      <c r="E35" s="3">
        <v>45106</v>
      </c>
    </row>
    <row r="36" spans="1:5" x14ac:dyDescent="0.25">
      <c r="A36" s="2"/>
      <c r="B36" s="2">
        <v>1904287</v>
      </c>
      <c r="C36" s="2" t="s">
        <v>3</v>
      </c>
      <c r="D36" s="4">
        <v>38049</v>
      </c>
      <c r="E36" s="3">
        <v>40516</v>
      </c>
    </row>
    <row r="37" spans="1:5" x14ac:dyDescent="0.25">
      <c r="A37" s="2"/>
      <c r="B37" s="2">
        <v>1904556</v>
      </c>
      <c r="C37" s="2" t="s">
        <v>3</v>
      </c>
      <c r="D37" s="4">
        <v>32900</v>
      </c>
      <c r="E37" s="3">
        <v>43389</v>
      </c>
    </row>
    <row r="38" spans="1:5" x14ac:dyDescent="0.25">
      <c r="A38" s="2"/>
      <c r="B38" s="2">
        <v>1904342</v>
      </c>
      <c r="C38" s="2" t="s">
        <v>3</v>
      </c>
      <c r="D38" s="4">
        <v>33604</v>
      </c>
      <c r="E38" s="3">
        <v>41126</v>
      </c>
    </row>
    <row r="39" spans="1:5" x14ac:dyDescent="0.25">
      <c r="A39" s="2"/>
      <c r="B39" s="2">
        <v>1904394</v>
      </c>
      <c r="C39" s="2" t="s">
        <v>4</v>
      </c>
      <c r="D39" s="4">
        <v>41186</v>
      </c>
      <c r="E39" s="3">
        <v>36770</v>
      </c>
    </row>
    <row r="40" spans="1:5" x14ac:dyDescent="0.25">
      <c r="A40" s="2"/>
      <c r="B40" s="2">
        <v>1904240</v>
      </c>
      <c r="C40" s="2" t="s">
        <v>4</v>
      </c>
      <c r="D40" s="4">
        <v>40771</v>
      </c>
      <c r="E40" s="3">
        <v>37517</v>
      </c>
    </row>
    <row r="41" spans="1:5" x14ac:dyDescent="0.25">
      <c r="A41" s="2"/>
      <c r="B41" s="2">
        <v>1901850</v>
      </c>
      <c r="C41" s="2" t="s">
        <v>3</v>
      </c>
      <c r="D41" s="4">
        <v>33433</v>
      </c>
      <c r="E41" s="3">
        <v>44044</v>
      </c>
    </row>
    <row r="42" spans="1:5" x14ac:dyDescent="0.25">
      <c r="A42" s="2"/>
      <c r="B42" s="2">
        <v>1902898</v>
      </c>
      <c r="C42" s="2" t="s">
        <v>3</v>
      </c>
      <c r="D42" s="4">
        <v>44557</v>
      </c>
      <c r="E42" s="3">
        <v>38380</v>
      </c>
    </row>
    <row r="43" spans="1:5" x14ac:dyDescent="0.25">
      <c r="A43" s="2"/>
      <c r="B43" s="2">
        <v>1904075</v>
      </c>
      <c r="C43" s="2" t="s">
        <v>5</v>
      </c>
      <c r="D43" s="4">
        <v>35076</v>
      </c>
      <c r="E43" s="3">
        <v>41806</v>
      </c>
    </row>
    <row r="44" spans="1:5" x14ac:dyDescent="0.25">
      <c r="A44" s="2"/>
      <c r="B44" s="2">
        <v>1904416</v>
      </c>
      <c r="C44" s="2" t="s">
        <v>3</v>
      </c>
      <c r="D44" s="4">
        <v>38999</v>
      </c>
      <c r="E44" s="3">
        <v>43769</v>
      </c>
    </row>
    <row r="45" spans="1:5" x14ac:dyDescent="0.25">
      <c r="A45" s="2"/>
      <c r="B45" s="2">
        <v>1903063</v>
      </c>
      <c r="C45" s="2" t="s">
        <v>3</v>
      </c>
      <c r="D45" s="4">
        <v>32111</v>
      </c>
      <c r="E45" s="3">
        <v>43456</v>
      </c>
    </row>
    <row r="46" spans="1:5" x14ac:dyDescent="0.25">
      <c r="A46" s="2"/>
      <c r="B46" s="2">
        <v>1901346</v>
      </c>
      <c r="C46" s="2" t="s">
        <v>3</v>
      </c>
      <c r="D46" s="4">
        <v>41998</v>
      </c>
      <c r="E46" s="3">
        <v>39704</v>
      </c>
    </row>
    <row r="47" spans="1:5" x14ac:dyDescent="0.25">
      <c r="A47" s="2"/>
      <c r="B47" s="2">
        <v>1903175</v>
      </c>
      <c r="C47" s="2" t="s">
        <v>3</v>
      </c>
      <c r="D47" s="4">
        <v>47843</v>
      </c>
      <c r="E47" s="3">
        <v>35786</v>
      </c>
    </row>
    <row r="48" spans="1:5" x14ac:dyDescent="0.25">
      <c r="A48" s="2"/>
      <c r="B48" s="2">
        <v>1902743</v>
      </c>
      <c r="C48" s="2" t="s">
        <v>7</v>
      </c>
      <c r="D48" s="4">
        <v>48237</v>
      </c>
      <c r="E48" s="3">
        <v>44959</v>
      </c>
    </row>
    <row r="49" spans="1:5" x14ac:dyDescent="0.25">
      <c r="A49" s="2"/>
      <c r="B49" s="2">
        <v>1902862</v>
      </c>
      <c r="C49" s="2" t="s">
        <v>3</v>
      </c>
      <c r="D49" s="4">
        <v>35712</v>
      </c>
      <c r="E49" s="3">
        <v>40400</v>
      </c>
    </row>
    <row r="50" spans="1:5" x14ac:dyDescent="0.25">
      <c r="A50" s="2"/>
      <c r="B50" s="2">
        <v>1901297</v>
      </c>
      <c r="C50" s="2" t="s">
        <v>7</v>
      </c>
      <c r="D50" s="4">
        <v>41169</v>
      </c>
      <c r="E50" s="3">
        <v>41549</v>
      </c>
    </row>
    <row r="51" spans="1:5" x14ac:dyDescent="0.25">
      <c r="A51" s="2"/>
      <c r="B51" s="2">
        <v>1903613</v>
      </c>
      <c r="C51" s="2" t="s">
        <v>3</v>
      </c>
      <c r="D51" s="4">
        <v>38962</v>
      </c>
      <c r="E51" s="3">
        <v>42226</v>
      </c>
    </row>
    <row r="52" spans="1:5" x14ac:dyDescent="0.25">
      <c r="B52" s="8">
        <f>SUBTOTAL(103,tblPersonal[Anst-ID])</f>
        <v>49</v>
      </c>
      <c r="C52" s="8"/>
      <c r="D52" s="9">
        <f>SUBTOTAL(101,tblPersonal[Lön])</f>
        <v>39980.897959183676</v>
      </c>
      <c r="E52" s="10"/>
    </row>
  </sheetData>
  <phoneticPr fontId="5" type="noConversion"/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007A0-75B1-4C10-8165-76F43E01EC6E}">
  <sheetPr>
    <tabColor rgb="FFFF0000"/>
  </sheetPr>
  <dimension ref="A2:I51"/>
  <sheetViews>
    <sheetView showGridLines="0" topLeftCell="A2" zoomScale="130" zoomScaleNormal="130" workbookViewId="0">
      <selection activeCell="I3" sqref="I3"/>
    </sheetView>
  </sheetViews>
  <sheetFormatPr defaultRowHeight="15" x14ac:dyDescent="0.25"/>
  <cols>
    <col min="1" max="1" width="3.5703125" customWidth="1"/>
    <col min="2" max="2" width="10.140625" customWidth="1"/>
    <col min="3" max="3" width="13.140625" customWidth="1"/>
    <col min="4" max="4" width="10.42578125" customWidth="1"/>
    <col min="5" max="5" width="14.5703125" customWidth="1"/>
    <col min="6" max="6" width="6.85546875" bestFit="1" customWidth="1"/>
    <col min="7" max="7" width="17.85546875" bestFit="1" customWidth="1"/>
    <col min="9" max="9" width="10.140625" bestFit="1" customWidth="1"/>
  </cols>
  <sheetData>
    <row r="2" spans="1:9" x14ac:dyDescent="0.25">
      <c r="A2" s="1"/>
      <c r="B2" t="s">
        <v>8</v>
      </c>
      <c r="C2" t="s">
        <v>1</v>
      </c>
      <c r="D2" t="s">
        <v>2</v>
      </c>
      <c r="E2" t="s">
        <v>9</v>
      </c>
      <c r="F2" t="s">
        <v>10</v>
      </c>
      <c r="G2" t="s">
        <v>11</v>
      </c>
    </row>
    <row r="3" spans="1:9" x14ac:dyDescent="0.25">
      <c r="A3" s="2"/>
      <c r="B3" s="2">
        <v>1904805</v>
      </c>
      <c r="C3" s="2" t="s">
        <v>3</v>
      </c>
      <c r="D3" s="4">
        <v>33517</v>
      </c>
      <c r="E3" s="3">
        <v>43413</v>
      </c>
      <c r="F3" s="5">
        <f>tblPersonal3[[#This Row],[Lön]]*1.05</f>
        <v>35192.85</v>
      </c>
      <c r="G3" s="6">
        <f ca="1">DATEDIF(tblPersonal3[[#This Row],[Anst-Datum]],TODAY(),"d")</f>
        <v>2582</v>
      </c>
      <c r="I3">
        <f ca="1">TODAY()-E3</f>
        <v>2582</v>
      </c>
    </row>
    <row r="4" spans="1:9" x14ac:dyDescent="0.25">
      <c r="A4" s="2"/>
      <c r="B4" s="2">
        <v>1901642</v>
      </c>
      <c r="C4" s="2" t="s">
        <v>3</v>
      </c>
      <c r="D4" s="4">
        <v>48225</v>
      </c>
      <c r="E4" s="3">
        <v>41708</v>
      </c>
      <c r="F4" s="5">
        <f>tblPersonal3[[#This Row],[Lön]]*1.05</f>
        <v>50636.25</v>
      </c>
      <c r="G4" s="6">
        <f ca="1">DATEDIF(tblPersonal3[[#This Row],[Anst-Datum]],TODAY(),"d")</f>
        <v>4287</v>
      </c>
    </row>
    <row r="5" spans="1:9" x14ac:dyDescent="0.25">
      <c r="A5" s="2"/>
      <c r="B5" s="2">
        <v>1904841</v>
      </c>
      <c r="C5" s="2" t="s">
        <v>4</v>
      </c>
      <c r="D5" s="4">
        <v>43040</v>
      </c>
      <c r="E5" s="3">
        <v>42572</v>
      </c>
      <c r="F5" s="5">
        <f>tblPersonal3[[#This Row],[Lön]]*1.05</f>
        <v>45192</v>
      </c>
      <c r="G5" s="6">
        <f ca="1">DATEDIF(tblPersonal3[[#This Row],[Anst-Datum]],TODAY(),"d")</f>
        <v>3423</v>
      </c>
    </row>
    <row r="6" spans="1:9" x14ac:dyDescent="0.25">
      <c r="A6" s="2"/>
      <c r="B6" s="2">
        <v>1901001</v>
      </c>
      <c r="C6" s="2" t="s">
        <v>0</v>
      </c>
      <c r="D6" s="4">
        <v>35251</v>
      </c>
      <c r="E6" s="3">
        <v>43190</v>
      </c>
      <c r="F6" s="5">
        <f>tblPersonal3[[#This Row],[Lön]]*1.05</f>
        <v>37013.550000000003</v>
      </c>
      <c r="G6" s="6">
        <f ca="1">DATEDIF(tblPersonal3[[#This Row],[Anst-Datum]],TODAY(),"d")</f>
        <v>2805</v>
      </c>
    </row>
    <row r="7" spans="1:9" x14ac:dyDescent="0.25">
      <c r="A7" s="2"/>
      <c r="B7" s="2">
        <v>1904387</v>
      </c>
      <c r="C7" s="2" t="s">
        <v>3</v>
      </c>
      <c r="D7" s="4">
        <v>33357</v>
      </c>
      <c r="E7" s="3">
        <v>41976</v>
      </c>
      <c r="F7" s="5">
        <f>tblPersonal3[[#This Row],[Lön]]*1.05</f>
        <v>35024.85</v>
      </c>
      <c r="G7" s="6">
        <f ca="1">DATEDIF(tblPersonal3[[#This Row],[Anst-Datum]],TODAY(),"d")</f>
        <v>4019</v>
      </c>
    </row>
    <row r="8" spans="1:9" x14ac:dyDescent="0.25">
      <c r="A8" s="2"/>
      <c r="B8" s="2">
        <v>1901309</v>
      </c>
      <c r="C8" s="2" t="s">
        <v>0</v>
      </c>
      <c r="D8" s="4">
        <v>44530</v>
      </c>
      <c r="E8" s="3">
        <v>37912</v>
      </c>
      <c r="F8" s="5">
        <f>tblPersonal3[[#This Row],[Lön]]*1.05</f>
        <v>46756.5</v>
      </c>
      <c r="G8" s="6">
        <f ca="1">DATEDIF(tblPersonal3[[#This Row],[Anst-Datum]],TODAY(),"d")</f>
        <v>8083</v>
      </c>
    </row>
    <row r="9" spans="1:9" x14ac:dyDescent="0.25">
      <c r="A9" s="2"/>
      <c r="B9" s="2">
        <v>1904630</v>
      </c>
      <c r="C9" s="2" t="s">
        <v>3</v>
      </c>
      <c r="D9" s="4">
        <v>40860</v>
      </c>
      <c r="E9" s="3">
        <v>43082</v>
      </c>
      <c r="F9" s="5">
        <f>tblPersonal3[[#This Row],[Lön]]*1.05</f>
        <v>42903</v>
      </c>
      <c r="G9" s="6">
        <f ca="1">DATEDIF(tblPersonal3[[#This Row],[Anst-Datum]],TODAY(),"d")</f>
        <v>2913</v>
      </c>
    </row>
    <row r="10" spans="1:9" x14ac:dyDescent="0.25">
      <c r="A10" s="2"/>
      <c r="B10" s="2">
        <v>1903783</v>
      </c>
      <c r="C10" s="2" t="s">
        <v>3</v>
      </c>
      <c r="D10" s="4">
        <v>35206</v>
      </c>
      <c r="E10" s="3">
        <v>36549</v>
      </c>
      <c r="F10" s="5">
        <f>tblPersonal3[[#This Row],[Lön]]*1.05</f>
        <v>36966.300000000003</v>
      </c>
      <c r="G10" s="6">
        <f ca="1">DATEDIF(tblPersonal3[[#This Row],[Anst-Datum]],TODAY(),"d")</f>
        <v>9446</v>
      </c>
    </row>
    <row r="11" spans="1:9" x14ac:dyDescent="0.25">
      <c r="A11" s="2"/>
      <c r="B11" s="2">
        <v>1901551</v>
      </c>
      <c r="C11" s="2" t="s">
        <v>4</v>
      </c>
      <c r="D11" s="4">
        <v>40598</v>
      </c>
      <c r="E11" s="3">
        <v>41333</v>
      </c>
      <c r="F11" s="5">
        <f>tblPersonal3[[#This Row],[Lön]]*1.05</f>
        <v>42627.9</v>
      </c>
      <c r="G11" s="6">
        <f ca="1">DATEDIF(tblPersonal3[[#This Row],[Anst-Datum]],TODAY(),"d")</f>
        <v>4662</v>
      </c>
    </row>
    <row r="12" spans="1:9" x14ac:dyDescent="0.25">
      <c r="A12" s="2"/>
      <c r="B12" s="2">
        <v>1901507</v>
      </c>
      <c r="C12" s="2" t="s">
        <v>5</v>
      </c>
      <c r="D12" s="4">
        <v>32217</v>
      </c>
      <c r="E12" s="3">
        <v>42029</v>
      </c>
      <c r="F12" s="5">
        <f>tblPersonal3[[#This Row],[Lön]]*1.05</f>
        <v>33827.85</v>
      </c>
      <c r="G12" s="6">
        <f ca="1">DATEDIF(tblPersonal3[[#This Row],[Anst-Datum]],TODAY(),"d")</f>
        <v>3966</v>
      </c>
    </row>
    <row r="13" spans="1:9" x14ac:dyDescent="0.25">
      <c r="A13" s="2"/>
      <c r="B13" s="2">
        <v>1902535</v>
      </c>
      <c r="C13" s="2" t="s">
        <v>5</v>
      </c>
      <c r="D13" s="4">
        <v>39951</v>
      </c>
      <c r="E13" s="3">
        <v>40513</v>
      </c>
      <c r="F13" s="5">
        <f>tblPersonal3[[#This Row],[Lön]]*1.05</f>
        <v>41948.55</v>
      </c>
      <c r="G13" s="6">
        <f ca="1">DATEDIF(tblPersonal3[[#This Row],[Anst-Datum]],TODAY(),"d")</f>
        <v>5482</v>
      </c>
    </row>
    <row r="14" spans="1:9" x14ac:dyDescent="0.25">
      <c r="A14" s="2"/>
      <c r="B14" s="2">
        <v>1904905</v>
      </c>
      <c r="C14" s="2" t="s">
        <v>3</v>
      </c>
      <c r="D14" s="4">
        <v>42125</v>
      </c>
      <c r="E14" s="3">
        <v>43541</v>
      </c>
      <c r="F14" s="5">
        <f>tblPersonal3[[#This Row],[Lön]]*1.05</f>
        <v>44231.25</v>
      </c>
      <c r="G14" s="6">
        <f ca="1">DATEDIF(tblPersonal3[[#This Row],[Anst-Datum]],TODAY(),"d")</f>
        <v>2454</v>
      </c>
    </row>
    <row r="15" spans="1:9" x14ac:dyDescent="0.25">
      <c r="A15" s="2"/>
      <c r="B15" s="2">
        <v>1904969</v>
      </c>
      <c r="C15" s="2" t="s">
        <v>4</v>
      </c>
      <c r="D15" s="4">
        <v>43617</v>
      </c>
      <c r="E15" s="3">
        <v>45420</v>
      </c>
      <c r="F15" s="5">
        <f>tblPersonal3[[#This Row],[Lön]]*1.05</f>
        <v>45797.85</v>
      </c>
      <c r="G15" s="6">
        <f ca="1">DATEDIF(tblPersonal3[[#This Row],[Anst-Datum]],TODAY(),"d")</f>
        <v>575</v>
      </c>
      <c r="I15" s="7"/>
    </row>
    <row r="16" spans="1:9" x14ac:dyDescent="0.25">
      <c r="A16" s="2"/>
      <c r="B16" s="2">
        <v>1903002</v>
      </c>
      <c r="C16" s="2" t="s">
        <v>5</v>
      </c>
      <c r="D16" s="4">
        <v>32867</v>
      </c>
      <c r="E16" s="3">
        <v>43497</v>
      </c>
      <c r="F16" s="5">
        <f>tblPersonal3[[#This Row],[Lön]]*1.05</f>
        <v>34510.35</v>
      </c>
      <c r="G16" s="6">
        <f ca="1">DATEDIF(tblPersonal3[[#This Row],[Anst-Datum]],TODAY(),"d")</f>
        <v>2498</v>
      </c>
    </row>
    <row r="17" spans="1:7" x14ac:dyDescent="0.25">
      <c r="A17" s="2"/>
      <c r="B17" s="2">
        <v>1902689</v>
      </c>
      <c r="C17" s="2" t="s">
        <v>3</v>
      </c>
      <c r="D17" s="4">
        <v>41087</v>
      </c>
      <c r="E17" s="3">
        <v>35820</v>
      </c>
      <c r="F17" s="5">
        <f>tblPersonal3[[#This Row],[Lön]]*1.05</f>
        <v>43141.35</v>
      </c>
      <c r="G17" s="6">
        <f ca="1">DATEDIF(tblPersonal3[[#This Row],[Anst-Datum]],TODAY(),"d")</f>
        <v>10175</v>
      </c>
    </row>
    <row r="18" spans="1:7" x14ac:dyDescent="0.25">
      <c r="A18" s="2"/>
      <c r="B18" s="2">
        <v>1904055</v>
      </c>
      <c r="C18" s="2" t="s">
        <v>6</v>
      </c>
      <c r="D18" s="4">
        <v>49974</v>
      </c>
      <c r="E18" s="3">
        <v>36650</v>
      </c>
      <c r="F18" s="5">
        <f>tblPersonal3[[#This Row],[Lön]]*1.05</f>
        <v>52472.700000000004</v>
      </c>
      <c r="G18" s="6">
        <f ca="1">DATEDIF(tblPersonal3[[#This Row],[Anst-Datum]],TODAY(),"d")</f>
        <v>9345</v>
      </c>
    </row>
    <row r="19" spans="1:7" x14ac:dyDescent="0.25">
      <c r="A19" s="2"/>
      <c r="B19" s="2">
        <v>1901696</v>
      </c>
      <c r="C19" s="2" t="s">
        <v>6</v>
      </c>
      <c r="D19" s="4">
        <v>43908</v>
      </c>
      <c r="E19" s="3">
        <v>41673</v>
      </c>
      <c r="F19" s="5">
        <f>tblPersonal3[[#This Row],[Lön]]*1.05</f>
        <v>46103.4</v>
      </c>
      <c r="G19" s="6">
        <f ca="1">DATEDIF(tblPersonal3[[#This Row],[Anst-Datum]],TODAY(),"d")</f>
        <v>4322</v>
      </c>
    </row>
    <row r="20" spans="1:7" x14ac:dyDescent="0.25">
      <c r="A20" s="2"/>
      <c r="B20" s="2">
        <v>1903085</v>
      </c>
      <c r="C20" s="2" t="s">
        <v>5</v>
      </c>
      <c r="D20" s="4">
        <v>45414</v>
      </c>
      <c r="E20" s="3">
        <v>40838</v>
      </c>
      <c r="F20" s="5">
        <f>tblPersonal3[[#This Row],[Lön]]*1.05</f>
        <v>47684.700000000004</v>
      </c>
      <c r="G20" s="6">
        <f ca="1">DATEDIF(tblPersonal3[[#This Row],[Anst-Datum]],TODAY(),"d")</f>
        <v>5157</v>
      </c>
    </row>
    <row r="21" spans="1:7" x14ac:dyDescent="0.25">
      <c r="A21" s="2"/>
      <c r="B21" s="2">
        <v>1902725</v>
      </c>
      <c r="C21" s="2" t="s">
        <v>7</v>
      </c>
      <c r="D21" s="4">
        <v>47661</v>
      </c>
      <c r="E21" s="3">
        <v>44631</v>
      </c>
      <c r="F21" s="5">
        <f>tblPersonal3[[#This Row],[Lön]]*1.05</f>
        <v>50044.05</v>
      </c>
      <c r="G21" s="6">
        <f ca="1">DATEDIF(tblPersonal3[[#This Row],[Anst-Datum]],TODAY(),"d")</f>
        <v>1364</v>
      </c>
    </row>
    <row r="22" spans="1:7" x14ac:dyDescent="0.25">
      <c r="A22" s="2"/>
      <c r="B22" s="2">
        <v>1904489</v>
      </c>
      <c r="C22" s="2" t="s">
        <v>3</v>
      </c>
      <c r="D22" s="4">
        <v>36198</v>
      </c>
      <c r="E22" s="3">
        <v>43141</v>
      </c>
      <c r="F22" s="5">
        <f>tblPersonal3[[#This Row],[Lön]]*1.05</f>
        <v>38007.9</v>
      </c>
      <c r="G22" s="6">
        <f ca="1">DATEDIF(tblPersonal3[[#This Row],[Anst-Datum]],TODAY(),"d")</f>
        <v>2854</v>
      </c>
    </row>
    <row r="23" spans="1:7" x14ac:dyDescent="0.25">
      <c r="A23" s="2"/>
      <c r="B23" s="2">
        <v>1903292</v>
      </c>
      <c r="C23" s="2" t="s">
        <v>3</v>
      </c>
      <c r="D23" s="4">
        <v>46577</v>
      </c>
      <c r="E23" s="3">
        <v>45100</v>
      </c>
      <c r="F23" s="5">
        <f>tblPersonal3[[#This Row],[Lön]]*1.05</f>
        <v>48905.85</v>
      </c>
      <c r="G23" s="6">
        <f ca="1">DATEDIF(tblPersonal3[[#This Row],[Anst-Datum]],TODAY(),"d")</f>
        <v>895</v>
      </c>
    </row>
    <row r="24" spans="1:7" x14ac:dyDescent="0.25">
      <c r="A24" s="2"/>
      <c r="B24" s="2">
        <v>1904703</v>
      </c>
      <c r="C24" s="2" t="s">
        <v>0</v>
      </c>
      <c r="D24" s="4">
        <v>41129</v>
      </c>
      <c r="E24" s="3">
        <v>35815</v>
      </c>
      <c r="F24" s="5">
        <f>tblPersonal3[[#This Row],[Lön]]*1.05</f>
        <v>43185.450000000004</v>
      </c>
      <c r="G24" s="6">
        <f ca="1">DATEDIF(tblPersonal3[[#This Row],[Anst-Datum]],TODAY(),"d")</f>
        <v>10180</v>
      </c>
    </row>
    <row r="25" spans="1:7" x14ac:dyDescent="0.25">
      <c r="A25" s="2"/>
      <c r="B25" s="2">
        <v>1903284</v>
      </c>
      <c r="C25" s="2" t="s">
        <v>3</v>
      </c>
      <c r="D25" s="4">
        <v>35966</v>
      </c>
      <c r="E25" s="3">
        <v>45215</v>
      </c>
      <c r="F25" s="5">
        <f>tblPersonal3[[#This Row],[Lön]]*1.05</f>
        <v>37764.300000000003</v>
      </c>
      <c r="G25" s="6">
        <f ca="1">DATEDIF(tblPersonal3[[#This Row],[Anst-Datum]],TODAY(),"d")</f>
        <v>780</v>
      </c>
    </row>
    <row r="26" spans="1:7" x14ac:dyDescent="0.25">
      <c r="A26" s="2"/>
      <c r="B26" s="2">
        <v>1904560</v>
      </c>
      <c r="C26" s="2" t="s">
        <v>7</v>
      </c>
      <c r="D26" s="4">
        <v>44892</v>
      </c>
      <c r="E26" s="3">
        <v>44141</v>
      </c>
      <c r="F26" s="5">
        <f>tblPersonal3[[#This Row],[Lön]]*1.05</f>
        <v>47136.6</v>
      </c>
      <c r="G26" s="6">
        <f ca="1">DATEDIF(tblPersonal3[[#This Row],[Anst-Datum]],TODAY(),"d")</f>
        <v>1854</v>
      </c>
    </row>
    <row r="27" spans="1:7" x14ac:dyDescent="0.25">
      <c r="A27" s="2"/>
      <c r="B27" s="2">
        <v>1901875</v>
      </c>
      <c r="C27" s="2" t="s">
        <v>6</v>
      </c>
      <c r="D27" s="4">
        <v>45494</v>
      </c>
      <c r="E27" s="3">
        <v>45197</v>
      </c>
      <c r="F27" s="5">
        <f>tblPersonal3[[#This Row],[Lön]]*1.05</f>
        <v>47768.700000000004</v>
      </c>
      <c r="G27" s="6">
        <f ca="1">DATEDIF(tblPersonal3[[#This Row],[Anst-Datum]],TODAY(),"d")</f>
        <v>798</v>
      </c>
    </row>
    <row r="28" spans="1:7" x14ac:dyDescent="0.25">
      <c r="A28" s="2"/>
      <c r="B28" s="2">
        <v>1902252</v>
      </c>
      <c r="C28" s="2" t="s">
        <v>3</v>
      </c>
      <c r="D28" s="4">
        <v>44192</v>
      </c>
      <c r="E28" s="3">
        <v>36646</v>
      </c>
      <c r="F28" s="5">
        <f>tblPersonal3[[#This Row],[Lön]]*1.05</f>
        <v>46401.599999999999</v>
      </c>
      <c r="G28" s="6">
        <f ca="1">DATEDIF(tblPersonal3[[#This Row],[Anst-Datum]],TODAY(),"d")</f>
        <v>9349</v>
      </c>
    </row>
    <row r="29" spans="1:7" x14ac:dyDescent="0.25">
      <c r="A29" s="2"/>
      <c r="B29" s="2">
        <v>1901575</v>
      </c>
      <c r="C29" s="2" t="s">
        <v>5</v>
      </c>
      <c r="D29" s="4">
        <v>35683</v>
      </c>
      <c r="E29" s="3">
        <v>43894</v>
      </c>
      <c r="F29" s="5">
        <f>tblPersonal3[[#This Row],[Lön]]*1.05</f>
        <v>37467.15</v>
      </c>
      <c r="G29" s="6">
        <f ca="1">DATEDIF(tblPersonal3[[#This Row],[Anst-Datum]],TODAY(),"d")</f>
        <v>2101</v>
      </c>
    </row>
    <row r="30" spans="1:7" x14ac:dyDescent="0.25">
      <c r="A30" s="2"/>
      <c r="B30" s="2">
        <v>1902593</v>
      </c>
      <c r="C30" s="2" t="s">
        <v>0</v>
      </c>
      <c r="D30" s="4">
        <v>33954</v>
      </c>
      <c r="E30" s="3">
        <v>45084</v>
      </c>
      <c r="F30" s="5">
        <f>tblPersonal3[[#This Row],[Lön]]*1.05</f>
        <v>35651.700000000004</v>
      </c>
      <c r="G30" s="6">
        <f ca="1">DATEDIF(tblPersonal3[[#This Row],[Anst-Datum]],TODAY(),"d")</f>
        <v>911</v>
      </c>
    </row>
    <row r="31" spans="1:7" x14ac:dyDescent="0.25">
      <c r="A31" s="2"/>
      <c r="B31" s="2">
        <v>1902849</v>
      </c>
      <c r="C31" s="2" t="s">
        <v>3</v>
      </c>
      <c r="D31" s="4">
        <v>32137</v>
      </c>
      <c r="E31" s="3">
        <v>41223</v>
      </c>
      <c r="F31" s="5">
        <f>tblPersonal3[[#This Row],[Lön]]*1.05</f>
        <v>33743.85</v>
      </c>
      <c r="G31" s="6">
        <f ca="1">DATEDIF(tblPersonal3[[#This Row],[Anst-Datum]],TODAY(),"d")</f>
        <v>4772</v>
      </c>
    </row>
    <row r="32" spans="1:7" x14ac:dyDescent="0.25">
      <c r="A32" s="2"/>
      <c r="B32" s="2">
        <v>1904330</v>
      </c>
      <c r="C32" s="2" t="s">
        <v>6</v>
      </c>
      <c r="D32" s="4">
        <v>47542</v>
      </c>
      <c r="E32" s="3">
        <v>36720</v>
      </c>
      <c r="F32" s="5">
        <f>tblPersonal3[[#This Row],[Lön]]*1.05</f>
        <v>49919.1</v>
      </c>
      <c r="G32" s="6">
        <f ca="1">DATEDIF(tblPersonal3[[#This Row],[Anst-Datum]],TODAY(),"d")</f>
        <v>9275</v>
      </c>
    </row>
    <row r="33" spans="1:7" x14ac:dyDescent="0.25">
      <c r="A33" s="2"/>
      <c r="B33" s="2">
        <v>1902007</v>
      </c>
      <c r="C33" s="2" t="s">
        <v>3</v>
      </c>
      <c r="D33" s="4">
        <v>40396</v>
      </c>
      <c r="E33" s="3">
        <v>43334</v>
      </c>
      <c r="F33" s="5">
        <f>tblPersonal3[[#This Row],[Lön]]*1.05</f>
        <v>42415.8</v>
      </c>
      <c r="G33" s="6">
        <f ca="1">DATEDIF(tblPersonal3[[#This Row],[Anst-Datum]],TODAY(),"d")</f>
        <v>2661</v>
      </c>
    </row>
    <row r="34" spans="1:7" x14ac:dyDescent="0.25">
      <c r="A34" s="2"/>
      <c r="B34" s="2">
        <v>1903174</v>
      </c>
      <c r="C34" s="2" t="s">
        <v>0</v>
      </c>
      <c r="D34" s="4">
        <v>40962</v>
      </c>
      <c r="E34" s="3">
        <v>38492</v>
      </c>
      <c r="F34" s="5">
        <f>tblPersonal3[[#This Row],[Lön]]*1.05</f>
        <v>43010.1</v>
      </c>
      <c r="G34" s="6">
        <f ca="1">DATEDIF(tblPersonal3[[#This Row],[Anst-Datum]],TODAY(),"d")</f>
        <v>7503</v>
      </c>
    </row>
    <row r="35" spans="1:7" x14ac:dyDescent="0.25">
      <c r="A35" s="2"/>
      <c r="B35" s="2">
        <v>1901681</v>
      </c>
      <c r="C35" s="2" t="s">
        <v>6</v>
      </c>
      <c r="D35" s="4">
        <v>35930</v>
      </c>
      <c r="E35" s="3">
        <v>45106</v>
      </c>
      <c r="F35" s="5">
        <f>tblPersonal3[[#This Row],[Lön]]*1.05</f>
        <v>37726.5</v>
      </c>
      <c r="G35" s="6">
        <f ca="1">DATEDIF(tblPersonal3[[#This Row],[Anst-Datum]],TODAY(),"d")</f>
        <v>889</v>
      </c>
    </row>
    <row r="36" spans="1:7" x14ac:dyDescent="0.25">
      <c r="A36" s="2"/>
      <c r="B36" s="2">
        <v>1904287</v>
      </c>
      <c r="C36" s="2" t="s">
        <v>3</v>
      </c>
      <c r="D36" s="4">
        <v>38049</v>
      </c>
      <c r="E36" s="3">
        <v>40516</v>
      </c>
      <c r="F36" s="5">
        <f>tblPersonal3[[#This Row],[Lön]]*1.05</f>
        <v>39951.450000000004</v>
      </c>
      <c r="G36" s="6">
        <f ca="1">DATEDIF(tblPersonal3[[#This Row],[Anst-Datum]],TODAY(),"d")</f>
        <v>5479</v>
      </c>
    </row>
    <row r="37" spans="1:7" x14ac:dyDescent="0.25">
      <c r="A37" s="2"/>
      <c r="B37" s="2">
        <v>1904556</v>
      </c>
      <c r="C37" s="2" t="s">
        <v>3</v>
      </c>
      <c r="D37" s="4">
        <v>32900</v>
      </c>
      <c r="E37" s="3">
        <v>43389</v>
      </c>
      <c r="F37" s="5">
        <f>tblPersonal3[[#This Row],[Lön]]*1.05</f>
        <v>34545</v>
      </c>
      <c r="G37" s="6">
        <f ca="1">DATEDIF(tblPersonal3[[#This Row],[Anst-Datum]],TODAY(),"d")</f>
        <v>2606</v>
      </c>
    </row>
    <row r="38" spans="1:7" x14ac:dyDescent="0.25">
      <c r="A38" s="2"/>
      <c r="B38" s="2">
        <v>1904342</v>
      </c>
      <c r="C38" s="2" t="s">
        <v>3</v>
      </c>
      <c r="D38" s="4">
        <v>33604</v>
      </c>
      <c r="E38" s="3">
        <v>41126</v>
      </c>
      <c r="F38" s="5">
        <f>tblPersonal3[[#This Row],[Lön]]*1.05</f>
        <v>35284.200000000004</v>
      </c>
      <c r="G38" s="6">
        <f ca="1">DATEDIF(tblPersonal3[[#This Row],[Anst-Datum]],TODAY(),"d")</f>
        <v>4869</v>
      </c>
    </row>
    <row r="39" spans="1:7" x14ac:dyDescent="0.25">
      <c r="A39" s="2"/>
      <c r="B39" s="2">
        <v>1904394</v>
      </c>
      <c r="C39" s="2" t="s">
        <v>4</v>
      </c>
      <c r="D39" s="4">
        <v>41186</v>
      </c>
      <c r="E39" s="3">
        <v>36770</v>
      </c>
      <c r="F39" s="5">
        <f>tblPersonal3[[#This Row],[Lön]]*1.05</f>
        <v>43245.3</v>
      </c>
      <c r="G39" s="6">
        <f ca="1">DATEDIF(tblPersonal3[[#This Row],[Anst-Datum]],TODAY(),"d")</f>
        <v>9225</v>
      </c>
    </row>
    <row r="40" spans="1:7" x14ac:dyDescent="0.25">
      <c r="A40" s="2"/>
      <c r="B40" s="2">
        <v>1904240</v>
      </c>
      <c r="C40" s="2" t="s">
        <v>4</v>
      </c>
      <c r="D40" s="4">
        <v>40771</v>
      </c>
      <c r="E40" s="3">
        <v>37517</v>
      </c>
      <c r="F40" s="5">
        <f>tblPersonal3[[#This Row],[Lön]]*1.05</f>
        <v>42809.55</v>
      </c>
      <c r="G40" s="6">
        <f ca="1">DATEDIF(tblPersonal3[[#This Row],[Anst-Datum]],TODAY(),"d")</f>
        <v>8478</v>
      </c>
    </row>
    <row r="41" spans="1:7" x14ac:dyDescent="0.25">
      <c r="A41" s="2"/>
      <c r="B41" s="2">
        <v>1901850</v>
      </c>
      <c r="C41" s="2" t="s">
        <v>3</v>
      </c>
      <c r="D41" s="4">
        <v>33433</v>
      </c>
      <c r="E41" s="3">
        <v>44044</v>
      </c>
      <c r="F41" s="5">
        <f>tblPersonal3[[#This Row],[Lön]]*1.05</f>
        <v>35104.65</v>
      </c>
      <c r="G41" s="6">
        <f ca="1">DATEDIF(tblPersonal3[[#This Row],[Anst-Datum]],TODAY(),"d")</f>
        <v>1951</v>
      </c>
    </row>
    <row r="42" spans="1:7" x14ac:dyDescent="0.25">
      <c r="A42" s="2"/>
      <c r="B42" s="2">
        <v>1902898</v>
      </c>
      <c r="C42" s="2" t="s">
        <v>3</v>
      </c>
      <c r="D42" s="4">
        <v>44557</v>
      </c>
      <c r="E42" s="3">
        <v>38380</v>
      </c>
      <c r="F42" s="5">
        <f>tblPersonal3[[#This Row],[Lön]]*1.05</f>
        <v>46784.85</v>
      </c>
      <c r="G42" s="6">
        <f ca="1">DATEDIF(tblPersonal3[[#This Row],[Anst-Datum]],TODAY(),"d")</f>
        <v>7615</v>
      </c>
    </row>
    <row r="43" spans="1:7" x14ac:dyDescent="0.25">
      <c r="A43" s="2"/>
      <c r="B43" s="2">
        <v>1904075</v>
      </c>
      <c r="C43" s="2" t="s">
        <v>5</v>
      </c>
      <c r="D43" s="4">
        <v>35076</v>
      </c>
      <c r="E43" s="3">
        <v>41806</v>
      </c>
      <c r="F43" s="5">
        <f>tblPersonal3[[#This Row],[Lön]]*1.05</f>
        <v>36829.800000000003</v>
      </c>
      <c r="G43" s="6">
        <f ca="1">DATEDIF(tblPersonal3[[#This Row],[Anst-Datum]],TODAY(),"d")</f>
        <v>4189</v>
      </c>
    </row>
    <row r="44" spans="1:7" x14ac:dyDescent="0.25">
      <c r="A44" s="2"/>
      <c r="B44" s="2">
        <v>1904416</v>
      </c>
      <c r="C44" s="2" t="s">
        <v>3</v>
      </c>
      <c r="D44" s="4">
        <v>38999</v>
      </c>
      <c r="E44" s="3">
        <v>43769</v>
      </c>
      <c r="F44" s="5">
        <f>tblPersonal3[[#This Row],[Lön]]*1.05</f>
        <v>40948.950000000004</v>
      </c>
      <c r="G44" s="6">
        <f ca="1">DATEDIF(tblPersonal3[[#This Row],[Anst-Datum]],TODAY(),"d")</f>
        <v>2226</v>
      </c>
    </row>
    <row r="45" spans="1:7" x14ac:dyDescent="0.25">
      <c r="A45" s="2"/>
      <c r="B45" s="2">
        <v>1903063</v>
      </c>
      <c r="C45" s="2" t="s">
        <v>3</v>
      </c>
      <c r="D45" s="4">
        <v>32111</v>
      </c>
      <c r="E45" s="3">
        <v>43456</v>
      </c>
      <c r="F45" s="5">
        <f>tblPersonal3[[#This Row],[Lön]]*1.05</f>
        <v>33716.550000000003</v>
      </c>
      <c r="G45" s="6">
        <f ca="1">DATEDIF(tblPersonal3[[#This Row],[Anst-Datum]],TODAY(),"d")</f>
        <v>2539</v>
      </c>
    </row>
    <row r="46" spans="1:7" x14ac:dyDescent="0.25">
      <c r="A46" s="2"/>
      <c r="B46" s="2">
        <v>1901346</v>
      </c>
      <c r="C46" s="2" t="s">
        <v>3</v>
      </c>
      <c r="D46" s="4">
        <v>41998</v>
      </c>
      <c r="E46" s="3">
        <v>39704</v>
      </c>
      <c r="F46" s="5">
        <f>tblPersonal3[[#This Row],[Lön]]*1.05</f>
        <v>44097.9</v>
      </c>
      <c r="G46" s="6">
        <f ca="1">DATEDIF(tblPersonal3[[#This Row],[Anst-Datum]],TODAY(),"d")</f>
        <v>6291</v>
      </c>
    </row>
    <row r="47" spans="1:7" x14ac:dyDescent="0.25">
      <c r="A47" s="2"/>
      <c r="B47" s="2">
        <v>1903175</v>
      </c>
      <c r="C47" s="2" t="s">
        <v>3</v>
      </c>
      <c r="D47" s="4">
        <v>47843</v>
      </c>
      <c r="E47" s="3">
        <v>35786</v>
      </c>
      <c r="F47" s="5">
        <f>tblPersonal3[[#This Row],[Lön]]*1.05</f>
        <v>50235.15</v>
      </c>
      <c r="G47" s="6">
        <f ca="1">DATEDIF(tblPersonal3[[#This Row],[Anst-Datum]],TODAY(),"d")</f>
        <v>10209</v>
      </c>
    </row>
    <row r="48" spans="1:7" x14ac:dyDescent="0.25">
      <c r="A48" s="2"/>
      <c r="B48" s="2">
        <v>1902743</v>
      </c>
      <c r="C48" s="2" t="s">
        <v>7</v>
      </c>
      <c r="D48" s="4">
        <v>48237</v>
      </c>
      <c r="E48" s="3">
        <v>44959</v>
      </c>
      <c r="F48" s="5">
        <f>tblPersonal3[[#This Row],[Lön]]*1.05</f>
        <v>50648.85</v>
      </c>
      <c r="G48" s="6">
        <f ca="1">DATEDIF(tblPersonal3[[#This Row],[Anst-Datum]],TODAY(),"d")</f>
        <v>1036</v>
      </c>
    </row>
    <row r="49" spans="1:7" x14ac:dyDescent="0.25">
      <c r="A49" s="2"/>
      <c r="B49" s="2">
        <v>1902862</v>
      </c>
      <c r="C49" s="2" t="s">
        <v>3</v>
      </c>
      <c r="D49" s="4">
        <v>35712</v>
      </c>
      <c r="E49" s="3">
        <v>40400</v>
      </c>
      <c r="F49" s="5">
        <f>tblPersonal3[[#This Row],[Lön]]*1.05</f>
        <v>37497.599999999999</v>
      </c>
      <c r="G49" s="6">
        <f ca="1">DATEDIF(tblPersonal3[[#This Row],[Anst-Datum]],TODAY(),"d")</f>
        <v>5595</v>
      </c>
    </row>
    <row r="50" spans="1:7" x14ac:dyDescent="0.25">
      <c r="A50" s="2"/>
      <c r="B50" s="2">
        <v>1901297</v>
      </c>
      <c r="C50" s="2" t="s">
        <v>7</v>
      </c>
      <c r="D50" s="4">
        <v>41169</v>
      </c>
      <c r="E50" s="3">
        <v>41549</v>
      </c>
      <c r="F50" s="5">
        <f>tblPersonal3[[#This Row],[Lön]]*1.05</f>
        <v>43227.450000000004</v>
      </c>
      <c r="G50" s="6">
        <f ca="1">DATEDIF(tblPersonal3[[#This Row],[Anst-Datum]],TODAY(),"d")</f>
        <v>4446</v>
      </c>
    </row>
    <row r="51" spans="1:7" x14ac:dyDescent="0.25">
      <c r="A51" s="2"/>
      <c r="B51" s="2">
        <v>1903613</v>
      </c>
      <c r="C51" s="2" t="s">
        <v>3</v>
      </c>
      <c r="D51" s="4">
        <v>38962</v>
      </c>
      <c r="E51" s="3">
        <v>42226</v>
      </c>
      <c r="F51" s="5">
        <f>tblPersonal3[[#This Row],[Lön]]*1.05</f>
        <v>40910.1</v>
      </c>
      <c r="G51" s="6">
        <f ca="1">DATEDIF(tblPersonal3[[#This Row],[Anst-Datum]],TODAY(),"d")</f>
        <v>3769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85B4C8E4B46CB48910618B356876EE2" ma:contentTypeVersion="20" ma:contentTypeDescription="Skapa ett nytt dokument." ma:contentTypeScope="" ma:versionID="58669f00a40147e537b385e3d36b4be0">
  <xsd:schema xmlns:xsd="http://www.w3.org/2001/XMLSchema" xmlns:xs="http://www.w3.org/2001/XMLSchema" xmlns:p="http://schemas.microsoft.com/office/2006/metadata/properties" xmlns:ns2="ae8ea1f8-e08a-4aca-ab03-cd79e04a7f07" xmlns:ns3="a7701f9c-c88e-4cf6-9b6a-40d123f439f6" targetNamespace="http://schemas.microsoft.com/office/2006/metadata/properties" ma:root="true" ma:fieldsID="5e2afc36db959a9a581c55c618e9cde4" ns2:_="" ns3:_="">
    <xsd:import namespace="ae8ea1f8-e08a-4aca-ab03-cd79e04a7f07"/>
    <xsd:import namespace="a7701f9c-c88e-4cf6-9b6a-40d123f439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8ea1f8-e08a-4aca-ab03-cd79e04a7f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ildmarkeringar" ma:readOnly="false" ma:fieldId="{5cf76f15-5ced-4ddc-b409-7134ff3c332f}" ma:taxonomyMulti="true" ma:sspId="094e8e9a-1405-4e57-8144-c2a011d17b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701f9c-c88e-4cf6-9b6a-40d123f439f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Dela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at med information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6a394ea6-155b-4d8d-a7eb-a74f1a189607}" ma:internalName="TaxCatchAll" ma:showField="CatchAllData" ma:web="a7701f9c-c88e-4cf6-9b6a-40d123f439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ehållstyp"/>
        <xsd:element ref="dc:title" minOccurs="0" maxOccurs="1" ma:index="4" ma:displayName="Rubri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7701f9c-c88e-4cf6-9b6a-40d123f439f6" xsi:nil="true"/>
    <lcf76f155ced4ddcb4097134ff3c332f xmlns="ae8ea1f8-e08a-4aca-ab03-cd79e04a7f0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8558B02-D80A-471E-92D2-5CABFCAFC9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8ea1f8-e08a-4aca-ab03-cd79e04a7f07"/>
    <ds:schemaRef ds:uri="a7701f9c-c88e-4cf6-9b6a-40d123f439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ECBC14-75EE-4EDE-9C08-5B77037BB6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CD39DC-E728-4AEC-AC17-8EE01174E410}">
  <ds:schemaRefs>
    <ds:schemaRef ds:uri="http://schemas.microsoft.com/office/2006/metadata/properties"/>
    <ds:schemaRef ds:uri="http://schemas.microsoft.com/office/infopath/2007/PartnerControls"/>
    <ds:schemaRef ds:uri="a7701f9c-c88e-4cf6-9b6a-40d123f439f6"/>
    <ds:schemaRef ds:uri="ae8ea1f8-e08a-4aca-ab03-cd79e04a7f0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Underlag</vt:lpstr>
      <vt:lpstr>Underlag (F)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Tobias Ljung</cp:lastModifiedBy>
  <dcterms:created xsi:type="dcterms:W3CDTF">2015-06-05T18:17:20Z</dcterms:created>
  <dcterms:modified xsi:type="dcterms:W3CDTF">2025-12-04T15:05:19Z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0x010100585B4C8E4B46CB48910618B356876EE2</vt:lpwstr>
  </property>
  <property fmtid="{D5CDD505-2E9C-101B-9397-08002B2CF9AE}" pid="3" name="MediaServiceImageTags">
    <vt:lpwstr/>
  </property>
</Properties>
</file>